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21720" windowHeight="9735"/>
  </bookViews>
  <sheets>
    <sheet name="Sheet1" sheetId="1" r:id="rId1"/>
  </sheets>
  <definedNames>
    <definedName name="_xlnm._FilterDatabase" localSheetId="0" hidden="1">Sheet1!$A$1:$T$26</definedName>
  </definedNames>
  <calcPr calcId="145621"/>
</workbook>
</file>

<file path=xl/calcChain.xml><?xml version="1.0" encoding="utf-8"?>
<calcChain xmlns="http://schemas.openxmlformats.org/spreadsheetml/2006/main">
  <c r="P28" i="1" l="1"/>
  <c r="I23" i="1" l="1"/>
  <c r="L23" i="1"/>
  <c r="T23" i="1"/>
  <c r="S23" i="1"/>
  <c r="Q23" i="1"/>
  <c r="P23" i="1"/>
  <c r="N23" i="1"/>
  <c r="K23" i="1"/>
  <c r="J23" i="1"/>
  <c r="M23" i="1"/>
  <c r="G23" i="1"/>
  <c r="E23" i="1"/>
  <c r="D23" i="1"/>
  <c r="C23" i="1"/>
  <c r="R22" i="1"/>
  <c r="O22" i="1"/>
  <c r="H22" i="1"/>
  <c r="F22" i="1"/>
  <c r="R21" i="1"/>
  <c r="O21" i="1"/>
  <c r="H21" i="1"/>
  <c r="F21" i="1"/>
  <c r="R20" i="1"/>
  <c r="O20" i="1"/>
  <c r="H20" i="1"/>
  <c r="F20" i="1"/>
  <c r="R19" i="1"/>
  <c r="O19" i="1"/>
  <c r="H19" i="1"/>
  <c r="F19" i="1"/>
  <c r="R18" i="1"/>
  <c r="O18" i="1"/>
  <c r="H18" i="1"/>
  <c r="F18" i="1"/>
  <c r="R17" i="1"/>
  <c r="O17" i="1"/>
  <c r="H17" i="1"/>
  <c r="F17" i="1"/>
  <c r="R16" i="1"/>
  <c r="O16" i="1"/>
  <c r="H16" i="1"/>
  <c r="F16" i="1"/>
  <c r="R15" i="1"/>
  <c r="O15" i="1"/>
  <c r="H15" i="1"/>
  <c r="F15" i="1"/>
  <c r="R14" i="1"/>
  <c r="O14" i="1"/>
  <c r="H14" i="1"/>
  <c r="F14" i="1"/>
  <c r="R13" i="1"/>
  <c r="O13" i="1"/>
  <c r="H13" i="1"/>
  <c r="F13" i="1"/>
  <c r="R12" i="1"/>
  <c r="O12" i="1"/>
  <c r="H12" i="1"/>
  <c r="F12" i="1"/>
  <c r="R11" i="1"/>
  <c r="O11" i="1"/>
  <c r="H11" i="1"/>
  <c r="F11" i="1"/>
  <c r="R10" i="1"/>
  <c r="O10" i="1"/>
  <c r="H10" i="1"/>
  <c r="F10" i="1"/>
  <c r="R9" i="1"/>
  <c r="O9" i="1"/>
  <c r="H9" i="1"/>
  <c r="F9" i="1"/>
  <c r="R8" i="1"/>
  <c r="O8" i="1"/>
  <c r="H8" i="1"/>
  <c r="F8" i="1"/>
  <c r="R7" i="1"/>
  <c r="O7" i="1"/>
  <c r="H7" i="1"/>
  <c r="F7" i="1"/>
  <c r="R6" i="1"/>
  <c r="O6" i="1"/>
  <c r="H6" i="1"/>
  <c r="F6" i="1"/>
  <c r="R5" i="1"/>
  <c r="O5" i="1"/>
  <c r="H5" i="1"/>
  <c r="F5" i="1"/>
  <c r="R4" i="1"/>
  <c r="O4" i="1"/>
  <c r="H4" i="1"/>
  <c r="F4" i="1"/>
  <c r="R3" i="1"/>
  <c r="O3" i="1"/>
  <c r="H3" i="1"/>
  <c r="F3" i="1"/>
  <c r="R2" i="1"/>
  <c r="O2" i="1"/>
  <c r="H2" i="1"/>
  <c r="F2" i="1"/>
</calcChain>
</file>

<file path=xl/sharedStrings.xml><?xml version="1.0" encoding="utf-8"?>
<sst xmlns="http://schemas.openxmlformats.org/spreadsheetml/2006/main" count="52" uniqueCount="45">
  <si>
    <t>Column type</t>
  </si>
  <si>
    <t>Srplus/(deficit)</t>
  </si>
  <si>
    <t>Srplus/(deficit)% income</t>
  </si>
  <si>
    <t>Rank</t>
  </si>
  <si>
    <t>Total income* per academic</t>
  </si>
  <si>
    <t>Fee income per student</t>
  </si>
  <si>
    <t>Student fte per academic fte**</t>
  </si>
  <si>
    <t>Staff cost as % of total income*</t>
  </si>
  <si>
    <t>Academic Staff cost as % of total staff cost</t>
  </si>
  <si>
    <t>Teaching staff as % total academic staff</t>
  </si>
  <si>
    <t>The University of Bath</t>
  </si>
  <si>
    <t>Birkbeck College</t>
  </si>
  <si>
    <t>The City University</t>
  </si>
  <si>
    <t xml:space="preserve">Other </t>
  </si>
  <si>
    <t>University of Durham</t>
  </si>
  <si>
    <t>RG*</t>
  </si>
  <si>
    <t>The University of East Anglia</t>
  </si>
  <si>
    <t>The University of Essex</t>
  </si>
  <si>
    <t>The University of Exeter</t>
  </si>
  <si>
    <t>Goldsmiths College</t>
  </si>
  <si>
    <t>Institute of Education</t>
  </si>
  <si>
    <t>The University of Lancaster</t>
  </si>
  <si>
    <t>The University of Leicester</t>
  </si>
  <si>
    <t>London School of Economics and Political Science</t>
  </si>
  <si>
    <t>RG</t>
  </si>
  <si>
    <t>Loughborough University</t>
  </si>
  <si>
    <t>Queen Mary and Westfield College</t>
  </si>
  <si>
    <t>The University of Reading</t>
  </si>
  <si>
    <t>Royal Holloway and Bedford New College</t>
  </si>
  <si>
    <t>The School of Oriental and African Studies</t>
  </si>
  <si>
    <t>The University of Surrey</t>
  </si>
  <si>
    <t>The University of Sussex</t>
  </si>
  <si>
    <t>The University of Warwick</t>
  </si>
  <si>
    <t>The University of York</t>
  </si>
  <si>
    <t>* Total income excludes catering, conferencing and halls of residences</t>
  </si>
  <si>
    <t>HEI financial comparative performace indictators derived from 2010/11 HESA data</t>
  </si>
  <si>
    <t>Total research income per academic**</t>
  </si>
  <si>
    <t>** Academic fte excludes teaching only</t>
  </si>
  <si>
    <t>Student fte per support fte***</t>
  </si>
  <si>
    <t>*** Support staff excludes cleaners, security officers, porters &amp; maintenace workers given that these services are outsourced within SOAS</t>
  </si>
  <si>
    <t>Group average</t>
  </si>
  <si>
    <t>Fee income per academic</t>
  </si>
  <si>
    <t>QR grant income per academic**</t>
  </si>
  <si>
    <t>Research grants &amp; contract income per academic**</t>
  </si>
  <si>
    <t>Research grants &amp; contracts + other income as % of total income*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</si>
</sst>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theme="1"/>
      <name val="Arial"/>
      <family val="2"/>
    </font>
    <font>
      <sz val="13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left" textRotation="90" wrapText="1"/>
    </xf>
    <xf numFmtId="0" fontId="5" fillId="2" borderId="1" xfId="1" applyFont="1" applyFill="1" applyBorder="1" applyAlignment="1">
      <alignment horizontal="left" textRotation="90" wrapText="1"/>
    </xf>
    <xf numFmtId="0" fontId="4" fillId="2" borderId="1" xfId="1" applyFont="1" applyFill="1" applyBorder="1" applyAlignment="1">
      <alignment horizontal="left" textRotation="90" wrapText="1"/>
    </xf>
    <xf numFmtId="164" fontId="4" fillId="2" borderId="1" xfId="1" applyNumberFormat="1" applyFont="1" applyFill="1" applyBorder="1" applyAlignment="1">
      <alignment horizontal="left" textRotation="90" wrapText="1"/>
    </xf>
    <xf numFmtId="164" fontId="4" fillId="2" borderId="2" xfId="1" applyNumberFormat="1" applyFont="1" applyFill="1" applyBorder="1" applyAlignment="1">
      <alignment horizontal="left" textRotation="90"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165" fontId="1" fillId="0" borderId="0" xfId="0" applyNumberFormat="1" applyFont="1"/>
    <xf numFmtId="9" fontId="1" fillId="0" borderId="0" xfId="0" applyNumberFormat="1" applyFont="1"/>
    <xf numFmtId="3" fontId="6" fillId="0" borderId="0" xfId="0" applyNumberFormat="1" applyFont="1"/>
    <xf numFmtId="166" fontId="1" fillId="0" borderId="0" xfId="0" applyNumberFormat="1" applyFont="1"/>
    <xf numFmtId="0" fontId="6" fillId="0" borderId="0" xfId="0" applyFont="1"/>
    <xf numFmtId="0" fontId="7" fillId="0" borderId="0" xfId="0" applyFont="1" applyAlignment="1">
      <alignment vertical="top" wrapText="1"/>
    </xf>
    <xf numFmtId="0" fontId="8" fillId="0" borderId="0" xfId="0" applyFont="1"/>
    <xf numFmtId="3" fontId="3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/>
    <xf numFmtId="165" fontId="2" fillId="0" borderId="0" xfId="0" applyNumberFormat="1" applyFont="1"/>
    <xf numFmtId="9" fontId="2" fillId="0" borderId="0" xfId="0" applyNumberFormat="1" applyFont="1"/>
    <xf numFmtId="3" fontId="9" fillId="0" borderId="0" xfId="0" applyNumberFormat="1" applyFont="1"/>
    <xf numFmtId="166" fontId="2" fillId="0" borderId="0" xfId="0" applyNumberFormat="1" applyFont="1"/>
    <xf numFmtId="0" fontId="10" fillId="0" borderId="0" xfId="0" applyFont="1"/>
    <xf numFmtId="0" fontId="2" fillId="3" borderId="0" xfId="0" applyFont="1" applyFill="1" applyAlignment="1">
      <alignment wrapText="1"/>
    </xf>
    <xf numFmtId="0" fontId="2" fillId="3" borderId="0" xfId="0" applyFont="1" applyFill="1"/>
    <xf numFmtId="3" fontId="2" fillId="3" borderId="0" xfId="0" applyNumberFormat="1" applyFont="1" applyFill="1"/>
    <xf numFmtId="165" fontId="2" fillId="3" borderId="0" xfId="0" applyNumberFormat="1" applyFont="1" applyFill="1"/>
    <xf numFmtId="9" fontId="2" fillId="3" borderId="0" xfId="0" applyNumberFormat="1" applyFont="1" applyFill="1"/>
    <xf numFmtId="3" fontId="9" fillId="4" borderId="0" xfId="0" applyNumberFormat="1" applyFont="1" applyFill="1"/>
    <xf numFmtId="166" fontId="2" fillId="3" borderId="0" xfId="0" applyNumberFormat="1" applyFont="1" applyFill="1"/>
    <xf numFmtId="3" fontId="9" fillId="5" borderId="0" xfId="0" applyNumberFormat="1" applyFont="1" applyFill="1"/>
    <xf numFmtId="166" fontId="8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" sqref="I1"/>
    </sheetView>
  </sheetViews>
  <sheetFormatPr defaultColWidth="8.85546875" defaultRowHeight="14.25" x14ac:dyDescent="0.2"/>
  <cols>
    <col min="1" max="1" width="26.42578125" style="16" customWidth="1"/>
    <col min="2" max="5" width="8.85546875" style="16"/>
    <col min="6" max="6" width="4.42578125" style="16" customWidth="1"/>
    <col min="7" max="7" width="8.85546875" style="16"/>
    <col min="8" max="9" width="4.42578125" style="16" customWidth="1"/>
    <col min="10" max="14" width="8.85546875" style="16"/>
    <col min="15" max="15" width="4.7109375" style="16" customWidth="1"/>
    <col min="16" max="17" width="8.85546875" style="16"/>
    <col min="18" max="18" width="4.42578125" style="16" customWidth="1"/>
    <col min="19" max="16384" width="8.85546875" style="16"/>
  </cols>
  <sheetData>
    <row r="1" spans="1:20" ht="180" x14ac:dyDescent="0.2">
      <c r="A1" s="15" t="s">
        <v>35</v>
      </c>
      <c r="B1" s="2" t="s">
        <v>0</v>
      </c>
      <c r="C1" s="3" t="s">
        <v>1</v>
      </c>
      <c r="D1" s="3" t="s">
        <v>2</v>
      </c>
      <c r="E1" s="3" t="s">
        <v>44</v>
      </c>
      <c r="F1" s="4" t="s">
        <v>3</v>
      </c>
      <c r="G1" s="5" t="s">
        <v>4</v>
      </c>
      <c r="H1" s="4" t="s">
        <v>3</v>
      </c>
      <c r="I1" s="5" t="s">
        <v>41</v>
      </c>
      <c r="J1" s="5" t="s">
        <v>36</v>
      </c>
      <c r="K1" s="5" t="s">
        <v>42</v>
      </c>
      <c r="L1" s="5" t="s">
        <v>43</v>
      </c>
      <c r="M1" s="5" t="s">
        <v>5</v>
      </c>
      <c r="N1" s="5" t="s">
        <v>6</v>
      </c>
      <c r="O1" s="4" t="s">
        <v>3</v>
      </c>
      <c r="P1" s="6" t="s">
        <v>38</v>
      </c>
      <c r="Q1" s="7" t="s">
        <v>7</v>
      </c>
      <c r="R1" s="4" t="s">
        <v>3</v>
      </c>
      <c r="S1" s="7" t="s">
        <v>8</v>
      </c>
      <c r="T1" s="7" t="s">
        <v>9</v>
      </c>
    </row>
    <row r="2" spans="1:20" x14ac:dyDescent="0.2">
      <c r="A2" s="8" t="s">
        <v>10</v>
      </c>
      <c r="B2" s="1">
        <v>1994</v>
      </c>
      <c r="C2" s="9">
        <v>16299</v>
      </c>
      <c r="D2" s="10">
        <v>8.5568038639227212E-2</v>
      </c>
      <c r="E2" s="11">
        <v>0.34261864762704747</v>
      </c>
      <c r="F2" s="12">
        <f>RANK(E2,E$2:E$22,0)</f>
        <v>15</v>
      </c>
      <c r="G2" s="9">
        <v>190.98327759197323</v>
      </c>
      <c r="H2" s="12">
        <f>RANK(G2,G$2:G$22,0)</f>
        <v>9</v>
      </c>
      <c r="I2" s="12">
        <v>96.887537993920972</v>
      </c>
      <c r="J2" s="9">
        <v>58.72164948453608</v>
      </c>
      <c r="K2" s="9">
        <v>22.965206185567009</v>
      </c>
      <c r="L2" s="9">
        <v>35.756443298969074</v>
      </c>
      <c r="M2" s="13">
        <v>5.0103740961961645</v>
      </c>
      <c r="N2" s="13">
        <v>19.337386018237083</v>
      </c>
      <c r="O2" s="12">
        <f>RANK(N2,N$2:N$22,1)</f>
        <v>17</v>
      </c>
      <c r="P2" s="13">
        <v>14.492027334851937</v>
      </c>
      <c r="Q2" s="11">
        <v>0.54034743625665449</v>
      </c>
      <c r="R2" s="12">
        <f>RANK(Q2,Q$2:Q$22,1)</f>
        <v>7</v>
      </c>
      <c r="S2" s="11">
        <v>0.55573200241984266</v>
      </c>
      <c r="T2" s="11">
        <v>0.13489409141583056</v>
      </c>
    </row>
    <row r="3" spans="1:20" x14ac:dyDescent="0.2">
      <c r="A3" s="8" t="s">
        <v>11</v>
      </c>
      <c r="B3" s="1">
        <v>1994</v>
      </c>
      <c r="C3" s="9">
        <v>6748</v>
      </c>
      <c r="D3" s="10">
        <v>7.6150495407046284E-2</v>
      </c>
      <c r="E3" s="11">
        <v>0.17019883991242918</v>
      </c>
      <c r="F3" s="12">
        <f t="shared" ref="F3:H18" si="0">RANK(E3,E$2:E$22,0)</f>
        <v>19</v>
      </c>
      <c r="G3" s="9">
        <v>158.08424908424908</v>
      </c>
      <c r="H3" s="12">
        <f t="shared" si="0"/>
        <v>20</v>
      </c>
      <c r="I3" s="12">
        <v>78.209713024282564</v>
      </c>
      <c r="J3" s="9">
        <v>41.446623093681914</v>
      </c>
      <c r="K3" s="9">
        <v>21.618736383442265</v>
      </c>
      <c r="L3" s="9">
        <v>19.82788671023965</v>
      </c>
      <c r="M3" s="13">
        <v>3.7730564430244939</v>
      </c>
      <c r="N3" s="13">
        <v>20.728476821192054</v>
      </c>
      <c r="O3" s="12">
        <f t="shared" ref="O3:O22" si="1">RANK(N3,N$2:N$22,1)</f>
        <v>20</v>
      </c>
      <c r="P3" s="13">
        <v>24.841269841269842</v>
      </c>
      <c r="Q3" s="11">
        <v>0.64368468614593233</v>
      </c>
      <c r="R3" s="12">
        <f t="shared" ref="R3:R22" si="2">RANK(Q3,Q$2:Q$22,1)</f>
        <v>19</v>
      </c>
      <c r="S3" s="11">
        <v>0.60728234849439333</v>
      </c>
      <c r="T3" s="11">
        <v>0.1575091575091575</v>
      </c>
    </row>
    <row r="4" spans="1:20" x14ac:dyDescent="0.2">
      <c r="A4" s="8" t="s">
        <v>12</v>
      </c>
      <c r="B4" s="1" t="s">
        <v>13</v>
      </c>
      <c r="C4" s="9">
        <v>-6566</v>
      </c>
      <c r="D4" s="10">
        <v>-3.6389230649863109E-2</v>
      </c>
      <c r="E4" s="11">
        <v>0.1327325729613496</v>
      </c>
      <c r="F4" s="12">
        <f t="shared" si="0"/>
        <v>21</v>
      </c>
      <c r="G4" s="9">
        <v>208.75800711743773</v>
      </c>
      <c r="H4" s="12">
        <f t="shared" si="0"/>
        <v>3</v>
      </c>
      <c r="I4" s="12">
        <v>155.2563081009296</v>
      </c>
      <c r="J4" s="9">
        <v>29.11182108626198</v>
      </c>
      <c r="K4" s="9">
        <v>16.087859424920129</v>
      </c>
      <c r="L4" s="9">
        <v>13.023961661341852</v>
      </c>
      <c r="M4" s="13">
        <v>9.1793341708542719</v>
      </c>
      <c r="N4" s="13">
        <v>16.913678618857901</v>
      </c>
      <c r="O4" s="12">
        <f t="shared" si="1"/>
        <v>12</v>
      </c>
      <c r="P4" s="13">
        <v>14.555428571428571</v>
      </c>
      <c r="Q4" s="11">
        <v>0.63327707789956988</v>
      </c>
      <c r="R4" s="12">
        <f t="shared" si="2"/>
        <v>18</v>
      </c>
      <c r="S4" s="11">
        <v>0.54246899843870577</v>
      </c>
      <c r="T4" s="11">
        <v>0.25741399762752076</v>
      </c>
    </row>
    <row r="5" spans="1:20" x14ac:dyDescent="0.2">
      <c r="A5" s="8" t="s">
        <v>14</v>
      </c>
      <c r="B5" s="1" t="s">
        <v>15</v>
      </c>
      <c r="C5" s="9">
        <v>17766</v>
      </c>
      <c r="D5" s="10">
        <v>6.9636725670654265E-2</v>
      </c>
      <c r="E5" s="11">
        <v>0.39476489863752529</v>
      </c>
      <c r="F5" s="12">
        <f t="shared" si="0"/>
        <v>10</v>
      </c>
      <c r="G5" s="9">
        <v>168.40992366412215</v>
      </c>
      <c r="H5" s="12">
        <f t="shared" si="0"/>
        <v>18</v>
      </c>
      <c r="I5" s="12">
        <v>84.158305462653288</v>
      </c>
      <c r="J5" s="9">
        <v>65.263803680981596</v>
      </c>
      <c r="K5" s="9">
        <v>22.546888694127958</v>
      </c>
      <c r="L5" s="9">
        <v>42.716914986853638</v>
      </c>
      <c r="M5" s="13">
        <v>5.067803437164339</v>
      </c>
      <c r="N5" s="13">
        <v>16.606465997770346</v>
      </c>
      <c r="O5" s="12">
        <f t="shared" si="1"/>
        <v>10</v>
      </c>
      <c r="P5" s="13">
        <v>11.61028838659392</v>
      </c>
      <c r="Q5" s="11">
        <v>0.58562576773322095</v>
      </c>
      <c r="R5" s="12">
        <f t="shared" si="2"/>
        <v>13</v>
      </c>
      <c r="S5" s="11">
        <v>0.57875060952484148</v>
      </c>
      <c r="T5" s="11">
        <v>0.12366412213740458</v>
      </c>
    </row>
    <row r="6" spans="1:20" x14ac:dyDescent="0.2">
      <c r="A6" s="8" t="s">
        <v>16</v>
      </c>
      <c r="B6" s="1">
        <v>1994</v>
      </c>
      <c r="C6" s="9">
        <v>1596</v>
      </c>
      <c r="D6" s="10">
        <v>6.8804076512202373E-3</v>
      </c>
      <c r="E6" s="11">
        <v>0.31549428141557057</v>
      </c>
      <c r="F6" s="12">
        <f t="shared" si="0"/>
        <v>17</v>
      </c>
      <c r="G6" s="9">
        <v>174.1398201144726</v>
      </c>
      <c r="H6" s="12">
        <f t="shared" si="0"/>
        <v>15</v>
      </c>
      <c r="I6" s="12">
        <v>96.737297297297303</v>
      </c>
      <c r="J6" s="9">
        <v>52.463834672789893</v>
      </c>
      <c r="K6" s="9">
        <v>18.199770378874856</v>
      </c>
      <c r="L6" s="9">
        <v>34.264064293915041</v>
      </c>
      <c r="M6" s="13">
        <v>6.0542625169147497</v>
      </c>
      <c r="N6" s="13">
        <v>15.978378378378379</v>
      </c>
      <c r="O6" s="12">
        <f t="shared" si="1"/>
        <v>9</v>
      </c>
      <c r="P6" s="13">
        <v>15.33195020746888</v>
      </c>
      <c r="Q6" s="11">
        <v>0.49231123194019899</v>
      </c>
      <c r="R6" s="12">
        <f t="shared" si="2"/>
        <v>1</v>
      </c>
      <c r="S6" s="11">
        <v>0.51395816841362341</v>
      </c>
      <c r="T6" s="11">
        <v>0.28699918233851185</v>
      </c>
    </row>
    <row r="7" spans="1:20" x14ac:dyDescent="0.2">
      <c r="A7" s="8" t="s">
        <v>17</v>
      </c>
      <c r="B7" s="1">
        <v>1994</v>
      </c>
      <c r="C7" s="9">
        <v>3338</v>
      </c>
      <c r="D7" s="10">
        <v>2.0245763431468878E-2</v>
      </c>
      <c r="E7" s="11">
        <v>0.43473804238388103</v>
      </c>
      <c r="F7" s="12">
        <f t="shared" si="0"/>
        <v>4</v>
      </c>
      <c r="G7" s="9">
        <v>201.19172413793103</v>
      </c>
      <c r="H7" s="12">
        <f t="shared" si="0"/>
        <v>5</v>
      </c>
      <c r="I7" s="12">
        <v>92.763458401305058</v>
      </c>
      <c r="J7" s="9">
        <v>75.641304347826093</v>
      </c>
      <c r="K7" s="9">
        <v>20.221739130434784</v>
      </c>
      <c r="L7" s="9">
        <v>55.419565217391302</v>
      </c>
      <c r="M7" s="13">
        <v>4.5148074632790793</v>
      </c>
      <c r="N7" s="13">
        <v>20.546492659053833</v>
      </c>
      <c r="O7" s="12">
        <f t="shared" si="1"/>
        <v>19</v>
      </c>
      <c r="P7" s="13">
        <v>17.136054421768709</v>
      </c>
      <c r="Q7" s="11">
        <v>0.51371140240223767</v>
      </c>
      <c r="R7" s="12">
        <f t="shared" si="2"/>
        <v>4</v>
      </c>
      <c r="S7" s="11">
        <v>0.57796402071211228</v>
      </c>
      <c r="T7" s="11">
        <v>0.36137931034482756</v>
      </c>
    </row>
    <row r="8" spans="1:20" x14ac:dyDescent="0.2">
      <c r="A8" s="8" t="s">
        <v>18</v>
      </c>
      <c r="B8" s="1" t="s">
        <v>15</v>
      </c>
      <c r="C8" s="9">
        <v>12586</v>
      </c>
      <c r="D8" s="10">
        <v>4.8570965476254793E-2</v>
      </c>
      <c r="E8" s="11">
        <v>0.39768298048053841</v>
      </c>
      <c r="F8" s="12">
        <f t="shared" si="0"/>
        <v>9</v>
      </c>
      <c r="G8" s="9">
        <v>194.37837837837839</v>
      </c>
      <c r="H8" s="12">
        <f t="shared" si="0"/>
        <v>7</v>
      </c>
      <c r="I8" s="12">
        <v>95.042105263157893</v>
      </c>
      <c r="J8" s="9">
        <v>63.520547945205479</v>
      </c>
      <c r="K8" s="9">
        <v>18.190802348336597</v>
      </c>
      <c r="L8" s="9">
        <v>45.329745596868882</v>
      </c>
      <c r="M8" s="13">
        <v>4.7515495263711847</v>
      </c>
      <c r="N8" s="13">
        <v>20.002339181286551</v>
      </c>
      <c r="O8" s="12">
        <f t="shared" si="1"/>
        <v>18</v>
      </c>
      <c r="P8" s="13">
        <v>13.60540970564837</v>
      </c>
      <c r="Q8" s="11">
        <v>0.5043735463646476</v>
      </c>
      <c r="R8" s="12">
        <f t="shared" si="2"/>
        <v>3</v>
      </c>
      <c r="S8" s="11">
        <v>0.58227657761515716</v>
      </c>
      <c r="T8" s="11">
        <v>0.16298116298116297</v>
      </c>
    </row>
    <row r="9" spans="1:20" x14ac:dyDescent="0.2">
      <c r="A9" s="8" t="s">
        <v>19</v>
      </c>
      <c r="B9" s="1">
        <v>1994</v>
      </c>
      <c r="C9" s="9">
        <v>1428</v>
      </c>
      <c r="D9" s="10">
        <v>1.7559392061384092E-2</v>
      </c>
      <c r="E9" s="11">
        <v>0.17288869214500024</v>
      </c>
      <c r="F9" s="12">
        <f t="shared" si="0"/>
        <v>18</v>
      </c>
      <c r="G9" s="9">
        <v>191.97932816537468</v>
      </c>
      <c r="H9" s="12">
        <f t="shared" si="0"/>
        <v>8</v>
      </c>
      <c r="I9" s="12">
        <v>104.31578947368421</v>
      </c>
      <c r="J9" s="9">
        <v>48.361940298507463</v>
      </c>
      <c r="K9" s="9">
        <v>31.42910447761194</v>
      </c>
      <c r="L9" s="9">
        <v>16.932835820895523</v>
      </c>
      <c r="M9" s="13">
        <v>4.9079653322327692</v>
      </c>
      <c r="N9" s="13">
        <v>21.254385964912281</v>
      </c>
      <c r="O9" s="12">
        <f t="shared" si="1"/>
        <v>21</v>
      </c>
      <c r="P9" s="13">
        <v>20.533898305084747</v>
      </c>
      <c r="Q9" s="11">
        <v>0.6439243027888446</v>
      </c>
      <c r="R9" s="12">
        <f t="shared" si="2"/>
        <v>20</v>
      </c>
      <c r="S9" s="11">
        <v>0.62682636232520228</v>
      </c>
      <c r="T9" s="11">
        <v>0.27131782945736432</v>
      </c>
    </row>
    <row r="10" spans="1:20" x14ac:dyDescent="0.2">
      <c r="A10" s="8" t="s">
        <v>20</v>
      </c>
      <c r="B10" s="1">
        <v>1994</v>
      </c>
      <c r="C10" s="9">
        <v>583</v>
      </c>
      <c r="D10" s="10">
        <v>8.6474139337575466E-3</v>
      </c>
      <c r="E10" s="11">
        <v>0.43582669573859001</v>
      </c>
      <c r="F10" s="12">
        <f t="shared" si="0"/>
        <v>3</v>
      </c>
      <c r="G10" s="9">
        <v>201.30312499999999</v>
      </c>
      <c r="H10" s="12">
        <f t="shared" si="0"/>
        <v>4</v>
      </c>
      <c r="I10" s="12">
        <v>83.671568627450981</v>
      </c>
      <c r="J10" s="9">
        <v>69.315457413249206</v>
      </c>
      <c r="K10" s="9">
        <v>25.353312302839118</v>
      </c>
      <c r="L10" s="9">
        <v>43.962145110410091</v>
      </c>
      <c r="M10" s="13">
        <v>5.6389164188965974</v>
      </c>
      <c r="N10" s="13">
        <v>14.838235294117647</v>
      </c>
      <c r="O10" s="12">
        <f t="shared" si="1"/>
        <v>4</v>
      </c>
      <c r="P10" s="13">
        <v>6.6236323851203505</v>
      </c>
      <c r="Q10" s="11">
        <v>0.65026312929816665</v>
      </c>
      <c r="R10" s="12">
        <f t="shared" si="2"/>
        <v>21</v>
      </c>
      <c r="S10" s="11">
        <v>0.56588999236058057</v>
      </c>
      <c r="T10" s="11">
        <v>9.3749999999999997E-3</v>
      </c>
    </row>
    <row r="11" spans="1:20" x14ac:dyDescent="0.2">
      <c r="A11" s="8" t="s">
        <v>21</v>
      </c>
      <c r="B11" s="1">
        <v>1994</v>
      </c>
      <c r="C11" s="9">
        <v>4966</v>
      </c>
      <c r="D11" s="10">
        <v>2.7520241176177202E-2</v>
      </c>
      <c r="E11" s="11">
        <v>0.41001058470814467</v>
      </c>
      <c r="F11" s="12">
        <f t="shared" si="0"/>
        <v>7</v>
      </c>
      <c r="G11" s="9">
        <v>173.83197556008147</v>
      </c>
      <c r="H11" s="12">
        <f t="shared" si="0"/>
        <v>16</v>
      </c>
      <c r="I11" s="12">
        <v>76.408077994428965</v>
      </c>
      <c r="J11" s="9">
        <v>50.359060402684563</v>
      </c>
      <c r="K11" s="9">
        <v>20.412751677852349</v>
      </c>
      <c r="L11" s="9">
        <v>29.946308724832214</v>
      </c>
      <c r="M11" s="13">
        <v>5.0193046660567244</v>
      </c>
      <c r="N11" s="13">
        <v>15.222841225626741</v>
      </c>
      <c r="O11" s="12">
        <f t="shared" si="1"/>
        <v>6</v>
      </c>
      <c r="P11" s="13">
        <v>11.893362350380849</v>
      </c>
      <c r="Q11" s="11">
        <v>0.56304224295999483</v>
      </c>
      <c r="R11" s="12">
        <f t="shared" si="2"/>
        <v>11</v>
      </c>
      <c r="S11" s="11">
        <v>0.5753644148034085</v>
      </c>
      <c r="T11" s="11">
        <v>8.1466395112016296E-2</v>
      </c>
    </row>
    <row r="12" spans="1:20" x14ac:dyDescent="0.2">
      <c r="A12" s="8" t="s">
        <v>22</v>
      </c>
      <c r="B12" s="1">
        <v>1994</v>
      </c>
      <c r="C12" s="9">
        <v>9707</v>
      </c>
      <c r="D12" s="10">
        <v>3.7236368658079069E-2</v>
      </c>
      <c r="E12" s="11">
        <v>0.37002370668160162</v>
      </c>
      <c r="F12" s="12">
        <f t="shared" si="0"/>
        <v>14</v>
      </c>
      <c r="G12" s="9">
        <v>168.46793516560959</v>
      </c>
      <c r="H12" s="12">
        <f t="shared" si="0"/>
        <v>17</v>
      </c>
      <c r="I12" s="12">
        <v>88.676587301587304</v>
      </c>
      <c r="J12" s="9">
        <v>57.55012224938875</v>
      </c>
      <c r="K12" s="9">
        <v>17.833740831295845</v>
      </c>
      <c r="L12" s="9">
        <v>39.716381418092908</v>
      </c>
      <c r="M12" s="13">
        <v>6.4030085959885383</v>
      </c>
      <c r="N12" s="13">
        <v>13.84920634920635</v>
      </c>
      <c r="O12" s="12">
        <f t="shared" si="1"/>
        <v>3</v>
      </c>
      <c r="P12" s="13">
        <v>13.257359924026591</v>
      </c>
      <c r="Q12" s="11">
        <v>0.56812629676728466</v>
      </c>
      <c r="R12" s="12">
        <f t="shared" si="2"/>
        <v>12</v>
      </c>
      <c r="S12" s="11">
        <v>0.57927754134330778</v>
      </c>
      <c r="T12" s="11">
        <v>0.13460183227625089</v>
      </c>
    </row>
    <row r="13" spans="1:20" ht="25.5" x14ac:dyDescent="0.2">
      <c r="A13" s="8" t="s">
        <v>23</v>
      </c>
      <c r="B13" s="1" t="s">
        <v>24</v>
      </c>
      <c r="C13" s="9">
        <v>17644</v>
      </c>
      <c r="D13" s="10">
        <v>7.5497533193840047E-2</v>
      </c>
      <c r="E13" s="11">
        <v>0.3823057470379071</v>
      </c>
      <c r="F13" s="12">
        <f t="shared" si="0"/>
        <v>12</v>
      </c>
      <c r="G13" s="9">
        <v>220.48869752421959</v>
      </c>
      <c r="H13" s="12">
        <f t="shared" si="0"/>
        <v>2</v>
      </c>
      <c r="I13" s="12">
        <v>157.5618131868132</v>
      </c>
      <c r="J13" s="9">
        <v>57.196452933151434</v>
      </c>
      <c r="K13" s="9">
        <v>22.276944065484312</v>
      </c>
      <c r="L13" s="9">
        <v>34.919508867667119</v>
      </c>
      <c r="M13" s="13">
        <v>12.876627750336777</v>
      </c>
      <c r="N13" s="13">
        <v>12.236263736263735</v>
      </c>
      <c r="O13" s="12">
        <f t="shared" si="1"/>
        <v>2</v>
      </c>
      <c r="P13" s="13">
        <v>9.9419642857142865</v>
      </c>
      <c r="Q13" s="11">
        <v>0.55722682757745301</v>
      </c>
      <c r="R13" s="12">
        <f t="shared" si="2"/>
        <v>10</v>
      </c>
      <c r="S13" s="11">
        <v>0.61250755657575418</v>
      </c>
      <c r="T13" s="11">
        <v>0.21097954790096879</v>
      </c>
    </row>
    <row r="14" spans="1:20" x14ac:dyDescent="0.2">
      <c r="A14" s="8" t="s">
        <v>25</v>
      </c>
      <c r="B14" s="1">
        <v>1994</v>
      </c>
      <c r="C14" s="9">
        <v>10235</v>
      </c>
      <c r="D14" s="10">
        <v>4.2669301449130358E-2</v>
      </c>
      <c r="E14" s="11">
        <v>0.42074390915003251</v>
      </c>
      <c r="F14" s="12">
        <f t="shared" si="0"/>
        <v>5</v>
      </c>
      <c r="G14" s="9">
        <v>175.22703639514731</v>
      </c>
      <c r="H14" s="12">
        <f t="shared" si="0"/>
        <v>14</v>
      </c>
      <c r="I14" s="12">
        <v>81.403592814371251</v>
      </c>
      <c r="J14" s="9">
        <v>60.256048387096776</v>
      </c>
      <c r="K14" s="9">
        <v>22.289314516129032</v>
      </c>
      <c r="L14" s="9">
        <v>37.966733870967744</v>
      </c>
      <c r="M14" s="13">
        <v>4.6607240811848598</v>
      </c>
      <c r="N14" s="13">
        <v>17.465868263473055</v>
      </c>
      <c r="O14" s="12">
        <f t="shared" si="1"/>
        <v>15</v>
      </c>
      <c r="P14" s="13">
        <v>15.991228070175438</v>
      </c>
      <c r="Q14" s="11">
        <v>0.54467093941012401</v>
      </c>
      <c r="R14" s="12">
        <f t="shared" si="2"/>
        <v>8</v>
      </c>
      <c r="S14" s="11">
        <v>0.57757924077756295</v>
      </c>
      <c r="T14" s="11">
        <v>0.14038128249566725</v>
      </c>
    </row>
    <row r="15" spans="1:20" ht="25.5" x14ac:dyDescent="0.2">
      <c r="A15" s="8" t="s">
        <v>26</v>
      </c>
      <c r="B15" s="1" t="s">
        <v>15</v>
      </c>
      <c r="C15" s="9">
        <v>2249</v>
      </c>
      <c r="D15" s="10">
        <v>7.5698927626574397E-3</v>
      </c>
      <c r="E15" s="11">
        <v>0.3846542218392584</v>
      </c>
      <c r="F15" s="12">
        <f t="shared" si="0"/>
        <v>11</v>
      </c>
      <c r="G15" s="9">
        <v>178.4748743718593</v>
      </c>
      <c r="H15" s="12">
        <f t="shared" si="0"/>
        <v>11</v>
      </c>
      <c r="I15" s="12">
        <v>89.318230852211428</v>
      </c>
      <c r="J15" s="9">
        <v>73.150381150381151</v>
      </c>
      <c r="K15" s="9">
        <v>22.106029106029105</v>
      </c>
      <c r="L15" s="9">
        <v>51.044352044352046</v>
      </c>
      <c r="M15" s="13">
        <v>5.8136497682909702</v>
      </c>
      <c r="N15" s="13">
        <v>15.363538295577131</v>
      </c>
      <c r="O15" s="12">
        <f t="shared" si="1"/>
        <v>7</v>
      </c>
      <c r="P15" s="13">
        <v>12.069491525423729</v>
      </c>
      <c r="Q15" s="11">
        <v>0.6142884293215829</v>
      </c>
      <c r="R15" s="12">
        <f t="shared" si="2"/>
        <v>17</v>
      </c>
      <c r="S15" s="11">
        <v>0.60407702576501532</v>
      </c>
      <c r="T15" s="11">
        <v>9.3592964824120606E-2</v>
      </c>
    </row>
    <row r="16" spans="1:20" x14ac:dyDescent="0.2">
      <c r="A16" s="8" t="s">
        <v>27</v>
      </c>
      <c r="B16" s="1">
        <v>1994</v>
      </c>
      <c r="C16" s="9">
        <v>-8850</v>
      </c>
      <c r="D16" s="10">
        <v>-4.0010126856967185E-2</v>
      </c>
      <c r="E16" s="11">
        <v>0.41583406421512337</v>
      </c>
      <c r="F16" s="12">
        <f t="shared" si="0"/>
        <v>6</v>
      </c>
      <c r="G16" s="9">
        <v>176.30563002680964</v>
      </c>
      <c r="H16" s="12">
        <f t="shared" si="0"/>
        <v>12</v>
      </c>
      <c r="I16" s="12">
        <v>93.392950391644902</v>
      </c>
      <c r="J16" s="9">
        <v>51.837487537387837</v>
      </c>
      <c r="K16" s="9">
        <v>17.892323030907278</v>
      </c>
      <c r="L16" s="9">
        <v>33.945164506480559</v>
      </c>
      <c r="M16" s="13">
        <v>6.1783400984540977</v>
      </c>
      <c r="N16" s="13">
        <v>15.116187989556137</v>
      </c>
      <c r="O16" s="12">
        <f t="shared" si="1"/>
        <v>5</v>
      </c>
      <c r="P16" s="13">
        <v>10.603479853479854</v>
      </c>
      <c r="Q16" s="11">
        <v>0.61243068438713344</v>
      </c>
      <c r="R16" s="12">
        <f t="shared" si="2"/>
        <v>16</v>
      </c>
      <c r="S16" s="11">
        <v>0.65139376282857708</v>
      </c>
      <c r="T16" s="11">
        <v>9.2046470062555855E-2</v>
      </c>
    </row>
    <row r="17" spans="1:20" ht="25.5" x14ac:dyDescent="0.2">
      <c r="A17" s="8" t="s">
        <v>28</v>
      </c>
      <c r="B17" s="1">
        <v>1994</v>
      </c>
      <c r="C17" s="9">
        <v>6542</v>
      </c>
      <c r="D17" s="10">
        <v>4.9484130586063962E-2</v>
      </c>
      <c r="E17" s="11">
        <v>0.33136667574354783</v>
      </c>
      <c r="F17" s="12">
        <f t="shared" si="0"/>
        <v>16</v>
      </c>
      <c r="G17" s="9">
        <v>166.08120300751881</v>
      </c>
      <c r="H17" s="12">
        <f t="shared" si="0"/>
        <v>19</v>
      </c>
      <c r="I17" s="12">
        <v>87.367837338262476</v>
      </c>
      <c r="J17" s="9">
        <v>49.595524956970742</v>
      </c>
      <c r="K17" s="9">
        <v>23.354561101549052</v>
      </c>
      <c r="L17" s="9">
        <v>26.240963855421686</v>
      </c>
      <c r="M17" s="13">
        <v>5.4775756171051109</v>
      </c>
      <c r="N17" s="13">
        <v>15.950092421441774</v>
      </c>
      <c r="O17" s="12">
        <f t="shared" si="1"/>
        <v>8</v>
      </c>
      <c r="P17" s="13">
        <v>17.828512396694215</v>
      </c>
      <c r="Q17" s="11">
        <v>0.58670457426388034</v>
      </c>
      <c r="R17" s="12">
        <f t="shared" si="2"/>
        <v>14</v>
      </c>
      <c r="S17" s="11">
        <v>0.64130065742769837</v>
      </c>
      <c r="T17" s="11">
        <v>0.12330827067669173</v>
      </c>
    </row>
    <row r="18" spans="1:20" s="25" customFormat="1" ht="26.25" x14ac:dyDescent="0.25">
      <c r="A18" s="26" t="s">
        <v>29</v>
      </c>
      <c r="B18" s="27">
        <v>1994</v>
      </c>
      <c r="C18" s="28">
        <v>2259</v>
      </c>
      <c r="D18" s="29">
        <v>3.3425565600816776E-2</v>
      </c>
      <c r="E18" s="30">
        <v>0.16979121968542385</v>
      </c>
      <c r="F18" s="31">
        <f t="shared" si="0"/>
        <v>20</v>
      </c>
      <c r="G18" s="28">
        <v>152.43648960739031</v>
      </c>
      <c r="H18" s="31">
        <f t="shared" si="0"/>
        <v>21</v>
      </c>
      <c r="I18" s="28">
        <v>97.7807881773399</v>
      </c>
      <c r="J18" s="28">
        <v>40.924460431654673</v>
      </c>
      <c r="K18" s="28">
        <v>25.208633093525179</v>
      </c>
      <c r="L18" s="28">
        <v>15.715827338129497</v>
      </c>
      <c r="M18" s="32">
        <v>8.5063209770730666</v>
      </c>
      <c r="N18" s="32">
        <v>11.495073891625616</v>
      </c>
      <c r="O18" s="33">
        <f t="shared" si="1"/>
        <v>1</v>
      </c>
      <c r="P18" s="32">
        <v>13.334285714285715</v>
      </c>
      <c r="Q18" s="30">
        <v>0.60762063480039386</v>
      </c>
      <c r="R18" s="31">
        <f t="shared" si="2"/>
        <v>15</v>
      </c>
      <c r="S18" s="30">
        <v>0.60394953373560067</v>
      </c>
      <c r="T18" s="30">
        <v>0.35565819861431869</v>
      </c>
    </row>
    <row r="19" spans="1:20" x14ac:dyDescent="0.2">
      <c r="A19" s="8" t="s">
        <v>30</v>
      </c>
      <c r="B19" s="1">
        <v>1994</v>
      </c>
      <c r="C19" s="9">
        <v>9788</v>
      </c>
      <c r="D19" s="10">
        <v>4.6259056387086404E-2</v>
      </c>
      <c r="E19" s="11">
        <v>0.4060569683965764</v>
      </c>
      <c r="F19" s="12">
        <f t="shared" ref="F19:H22" si="3">RANK(E19,E$2:E$22,0)</f>
        <v>8</v>
      </c>
      <c r="G19" s="9">
        <v>199.65273311897107</v>
      </c>
      <c r="H19" s="12">
        <f t="shared" si="3"/>
        <v>6</v>
      </c>
      <c r="I19" s="12">
        <v>115.39555555555556</v>
      </c>
      <c r="J19" s="9">
        <v>58.632352941176471</v>
      </c>
      <c r="K19" s="9">
        <v>21.298128342245988</v>
      </c>
      <c r="L19" s="9">
        <v>37.334224598930483</v>
      </c>
      <c r="M19" s="13">
        <v>6.1351606805293004</v>
      </c>
      <c r="N19" s="13">
        <v>18.808888888888887</v>
      </c>
      <c r="O19" s="12">
        <f t="shared" si="1"/>
        <v>16</v>
      </c>
      <c r="P19" s="13">
        <v>14.249158249158249</v>
      </c>
      <c r="Q19" s="11">
        <v>0.53168953595739654</v>
      </c>
      <c r="R19" s="12">
        <f t="shared" si="2"/>
        <v>6</v>
      </c>
      <c r="S19" s="11">
        <v>0.5401399420442039</v>
      </c>
      <c r="T19" s="11">
        <v>0.19721329046087888</v>
      </c>
    </row>
    <row r="20" spans="1:20" x14ac:dyDescent="0.2">
      <c r="A20" s="8" t="s">
        <v>31</v>
      </c>
      <c r="B20" s="1">
        <v>1994</v>
      </c>
      <c r="C20" s="9">
        <v>12349</v>
      </c>
      <c r="D20" s="10">
        <v>6.9722667630253615E-2</v>
      </c>
      <c r="E20" s="11">
        <v>0.37225321258384336</v>
      </c>
      <c r="F20" s="12">
        <f t="shared" si="3"/>
        <v>13</v>
      </c>
      <c r="G20" s="9">
        <v>176.05758582502767</v>
      </c>
      <c r="H20" s="12">
        <f t="shared" si="3"/>
        <v>13</v>
      </c>
      <c r="I20" s="12">
        <v>88.063271604938265</v>
      </c>
      <c r="J20" s="9">
        <v>62.229249011857711</v>
      </c>
      <c r="K20" s="9">
        <v>20.942028985507246</v>
      </c>
      <c r="L20" s="9">
        <v>41.287220026350461</v>
      </c>
      <c r="M20" s="13">
        <v>5.05</v>
      </c>
      <c r="N20" s="13">
        <v>17.438271604938272</v>
      </c>
      <c r="O20" s="12">
        <f t="shared" si="1"/>
        <v>14</v>
      </c>
      <c r="P20" s="13">
        <v>13.71359223300971</v>
      </c>
      <c r="Q20" s="11">
        <v>0.51476915335262297</v>
      </c>
      <c r="R20" s="12">
        <f t="shared" si="2"/>
        <v>5</v>
      </c>
      <c r="S20" s="11">
        <v>0.59884161392018376</v>
      </c>
      <c r="T20" s="11">
        <v>0.15946843853820597</v>
      </c>
    </row>
    <row r="21" spans="1:20" x14ac:dyDescent="0.2">
      <c r="A21" s="8" t="s">
        <v>32</v>
      </c>
      <c r="B21" s="1" t="s">
        <v>15</v>
      </c>
      <c r="C21" s="9">
        <v>22491</v>
      </c>
      <c r="D21" s="10">
        <v>5.3667813628966443E-2</v>
      </c>
      <c r="E21" s="11">
        <v>0.43759634244699075</v>
      </c>
      <c r="F21" s="12">
        <f t="shared" si="3"/>
        <v>2</v>
      </c>
      <c r="G21" s="9">
        <v>225.84575087310827</v>
      </c>
      <c r="H21" s="12">
        <f t="shared" si="3"/>
        <v>1</v>
      </c>
      <c r="I21" s="12">
        <v>135.67617295308187</v>
      </c>
      <c r="J21" s="9">
        <v>76.774339136041263</v>
      </c>
      <c r="K21" s="9">
        <v>21.110896196002578</v>
      </c>
      <c r="L21" s="9">
        <v>55.663442940038685</v>
      </c>
      <c r="M21" s="13">
        <v>7.803174603174603</v>
      </c>
      <c r="N21" s="13">
        <v>17.387304507819689</v>
      </c>
      <c r="O21" s="12">
        <f t="shared" si="1"/>
        <v>13</v>
      </c>
      <c r="P21" s="13">
        <v>9.337944664031621</v>
      </c>
      <c r="Q21" s="11">
        <v>0.49405545833408504</v>
      </c>
      <c r="R21" s="12">
        <f t="shared" si="2"/>
        <v>2</v>
      </c>
      <c r="S21" s="11">
        <v>0.56819426693445318</v>
      </c>
      <c r="T21" s="11">
        <v>9.4295692665890565E-2</v>
      </c>
    </row>
    <row r="22" spans="1:20" x14ac:dyDescent="0.2">
      <c r="A22" s="8" t="s">
        <v>33</v>
      </c>
      <c r="B22" s="1" t="s">
        <v>15</v>
      </c>
      <c r="C22" s="9">
        <v>7406</v>
      </c>
      <c r="D22" s="10">
        <v>2.8384070274144281E-2</v>
      </c>
      <c r="E22" s="11">
        <v>0.43840089529014531</v>
      </c>
      <c r="F22" s="12">
        <f t="shared" si="3"/>
        <v>1</v>
      </c>
      <c r="G22" s="9">
        <v>183.92885066458172</v>
      </c>
      <c r="H22" s="12">
        <f t="shared" si="3"/>
        <v>10</v>
      </c>
      <c r="I22" s="12">
        <v>99.165628891656283</v>
      </c>
      <c r="J22" s="9">
        <v>68.903657448706511</v>
      </c>
      <c r="K22" s="9">
        <v>22.903657448706511</v>
      </c>
      <c r="L22" s="9">
        <v>46</v>
      </c>
      <c r="M22" s="13">
        <v>5.8724188790560472</v>
      </c>
      <c r="N22" s="13">
        <v>16.88667496886675</v>
      </c>
      <c r="O22" s="12">
        <f t="shared" si="1"/>
        <v>11</v>
      </c>
      <c r="P22" s="13">
        <v>13.13953488372093</v>
      </c>
      <c r="Q22" s="11">
        <v>0.55534442814937623</v>
      </c>
      <c r="R22" s="12">
        <f t="shared" si="2"/>
        <v>9</v>
      </c>
      <c r="S22" s="11">
        <v>0.76593285467154515</v>
      </c>
      <c r="T22" s="11">
        <v>0.11962470680218922</v>
      </c>
    </row>
    <row r="23" spans="1:20" s="25" customFormat="1" ht="15" x14ac:dyDescent="0.25">
      <c r="A23" s="18" t="s">
        <v>40</v>
      </c>
      <c r="B23" s="19"/>
      <c r="C23" s="20">
        <f>SUM(C2:C22)/21</f>
        <v>7169.7142857142853</v>
      </c>
      <c r="D23" s="21">
        <f t="shared" ref="D23:E23" si="4">SUM(D2:D22)/21</f>
        <v>3.468078505292374E-2</v>
      </c>
      <c r="E23" s="22">
        <f t="shared" si="4"/>
        <v>0.34933253328954894</v>
      </c>
      <c r="F23" s="23"/>
      <c r="G23" s="20">
        <f>SUM(G2:G22)/21</f>
        <v>185.04888549496494</v>
      </c>
      <c r="H23" s="23"/>
      <c r="I23" s="20">
        <f t="shared" ref="I23:N23" si="5">SUM(I2:I22)/21</f>
        <v>99.869170986027299</v>
      </c>
      <c r="J23" s="20">
        <f t="shared" si="5"/>
        <v>57.678862790930367</v>
      </c>
      <c r="K23" s="20">
        <f t="shared" si="5"/>
        <v>21.630591796256624</v>
      </c>
      <c r="L23" s="20">
        <f t="shared" si="5"/>
        <v>36.048270994673736</v>
      </c>
      <c r="M23" s="24">
        <f>SUM(M2:M22)/21</f>
        <v>6.1283035772468448</v>
      </c>
      <c r="N23" s="24">
        <f t="shared" si="5"/>
        <v>16.829811956051916</v>
      </c>
      <c r="O23" s="23"/>
      <c r="P23" s="24">
        <f t="shared" ref="P23:Q23" si="6">SUM(P2:P22)/21</f>
        <v>14.004279681396977</v>
      </c>
      <c r="Q23" s="22">
        <f t="shared" si="6"/>
        <v>0.56940418029099049</v>
      </c>
      <c r="R23" s="23"/>
      <c r="S23" s="22">
        <f t="shared" ref="S23:T23" si="7">SUM(S2:S22)/21</f>
        <v>0.5937955948157988</v>
      </c>
      <c r="T23" s="22">
        <f t="shared" si="7"/>
        <v>0.16991290210673979</v>
      </c>
    </row>
    <row r="24" spans="1:20" ht="38.25" x14ac:dyDescent="0.2">
      <c r="A24" s="17" t="s">
        <v>34</v>
      </c>
      <c r="B24" s="1"/>
      <c r="C24" s="1"/>
      <c r="D24" s="1"/>
      <c r="E24" s="1"/>
      <c r="F24" s="14"/>
      <c r="G24" s="1"/>
      <c r="H24" s="14"/>
      <c r="I24" s="14"/>
      <c r="J24" s="1"/>
      <c r="K24" s="1"/>
      <c r="L24" s="1"/>
      <c r="M24" s="14"/>
      <c r="N24" s="1"/>
      <c r="O24" s="14"/>
      <c r="P24" s="1"/>
      <c r="Q24" s="1"/>
      <c r="R24" s="14"/>
      <c r="S24" s="1"/>
      <c r="T24" s="1"/>
    </row>
    <row r="25" spans="1:20" ht="25.5" x14ac:dyDescent="0.2">
      <c r="A25" s="17" t="s">
        <v>37</v>
      </c>
      <c r="B25" s="1"/>
      <c r="C25" s="1"/>
      <c r="D25" s="1"/>
      <c r="E25" s="1"/>
      <c r="F25" s="14"/>
      <c r="G25" s="1"/>
      <c r="H25" s="14"/>
      <c r="I25" s="14"/>
      <c r="J25" s="1"/>
      <c r="K25" s="1"/>
      <c r="L25" s="1"/>
      <c r="M25" s="14"/>
      <c r="N25" s="1"/>
      <c r="O25" s="14"/>
      <c r="P25" s="1"/>
      <c r="Q25" s="1"/>
      <c r="R25" s="14"/>
      <c r="S25" s="1"/>
      <c r="T25" s="1"/>
    </row>
    <row r="26" spans="1:20" ht="63.75" x14ac:dyDescent="0.2">
      <c r="A26" s="17" t="s">
        <v>39</v>
      </c>
      <c r="B26" s="1"/>
      <c r="C26" s="1"/>
      <c r="D26" s="1"/>
      <c r="E26" s="1"/>
      <c r="F26" s="14"/>
      <c r="G26" s="1"/>
      <c r="H26" s="14"/>
      <c r="I26" s="14"/>
      <c r="J26" s="1"/>
      <c r="K26" s="1"/>
      <c r="L26" s="1"/>
      <c r="M26" s="14"/>
      <c r="N26" s="1"/>
      <c r="O26" s="14"/>
      <c r="P26" s="1"/>
      <c r="Q26" s="1"/>
      <c r="R26" s="14"/>
      <c r="S26" s="1"/>
      <c r="T26" s="1"/>
    </row>
    <row r="28" spans="1:20" x14ac:dyDescent="0.2">
      <c r="P28" s="34">
        <f>(+P5+P8+P13+P15+P21+P22)/6</f>
        <v>11.617438908522141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Appleby</dc:creator>
  <cp:lastModifiedBy>Windows User</cp:lastModifiedBy>
  <cp:lastPrinted>2012-11-05T17:53:51Z</cp:lastPrinted>
  <dcterms:created xsi:type="dcterms:W3CDTF">2012-11-01T15:00:09Z</dcterms:created>
  <dcterms:modified xsi:type="dcterms:W3CDTF">2013-09-02T08:44:24Z</dcterms:modified>
</cp:coreProperties>
</file>